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900" yWindow="0" windowWidth="33200" windowHeight="199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N8" i="1"/>
  <c r="N7" i="1"/>
  <c r="N5" i="1"/>
  <c r="N6" i="1"/>
  <c r="N4" i="1"/>
  <c r="N3" i="1"/>
  <c r="M4" i="1"/>
  <c r="M6" i="1"/>
  <c r="M7" i="1"/>
  <c r="M8" i="1"/>
  <c r="M9" i="1"/>
  <c r="M3" i="1"/>
  <c r="L4" i="1"/>
  <c r="L6" i="1"/>
  <c r="L7" i="1"/>
  <c r="L8" i="1"/>
  <c r="L9" i="1"/>
  <c r="L3" i="1"/>
  <c r="G4" i="1"/>
  <c r="G5" i="1"/>
  <c r="G6" i="1"/>
  <c r="G7" i="1"/>
  <c r="G8" i="1"/>
  <c r="G9" i="1"/>
  <c r="G10" i="1"/>
  <c r="G3" i="1"/>
  <c r="F4" i="1"/>
  <c r="F5" i="1"/>
  <c r="F6" i="1"/>
  <c r="F7" i="1"/>
  <c r="F8" i="1"/>
  <c r="F9" i="1"/>
  <c r="F10" i="1"/>
  <c r="F3" i="1"/>
  <c r="E4" i="1"/>
  <c r="E5" i="1"/>
  <c r="E6" i="1"/>
  <c r="E7" i="1"/>
  <c r="E8" i="1"/>
  <c r="E9" i="1"/>
  <c r="E10" i="1"/>
  <c r="E3" i="1"/>
  <c r="K4" i="1"/>
  <c r="K6" i="1"/>
  <c r="K7" i="1"/>
  <c r="K8" i="1"/>
  <c r="K9" i="1"/>
  <c r="K23" i="1"/>
  <c r="K24" i="1"/>
  <c r="K25" i="1"/>
  <c r="K3" i="1"/>
  <c r="F12" i="1"/>
  <c r="F13" i="1"/>
  <c r="F15" i="1"/>
  <c r="F18" i="1"/>
  <c r="F21" i="1"/>
  <c r="F22" i="1"/>
  <c r="F23" i="1"/>
  <c r="F25" i="1"/>
  <c r="G13" i="1"/>
  <c r="G12" i="1"/>
</calcChain>
</file>

<file path=xl/sharedStrings.xml><?xml version="1.0" encoding="utf-8"?>
<sst xmlns="http://schemas.openxmlformats.org/spreadsheetml/2006/main" count="113" uniqueCount="37">
  <si>
    <t>Sample ID</t>
  </si>
  <si>
    <r>
      <t>S-1 10</t>
    </r>
    <r>
      <rPr>
        <sz val="11"/>
        <color theme="1"/>
        <rFont val="Calibri"/>
        <family val="2"/>
      </rPr>
      <t>°C</t>
    </r>
  </si>
  <si>
    <t>S-1 RT</t>
  </si>
  <si>
    <r>
      <t>81 10</t>
    </r>
    <r>
      <rPr>
        <sz val="11"/>
        <color theme="1"/>
        <rFont val="Calibri"/>
        <family val="2"/>
      </rPr>
      <t>°C</t>
    </r>
  </si>
  <si>
    <t>81 RT</t>
  </si>
  <si>
    <r>
      <t>68 ATCC 10</t>
    </r>
    <r>
      <rPr>
        <sz val="11"/>
        <color theme="1"/>
        <rFont val="Calibri"/>
        <family val="2"/>
      </rPr>
      <t>°C Control</t>
    </r>
  </si>
  <si>
    <t>68 ATCC 10°C Tissue</t>
  </si>
  <si>
    <t>68 ATCC RT Control</t>
  </si>
  <si>
    <t>68 ATCC RT Tissue</t>
  </si>
  <si>
    <r>
      <t>22 ATCC 10</t>
    </r>
    <r>
      <rPr>
        <sz val="11"/>
        <color theme="1"/>
        <rFont val="Calibri"/>
        <family val="2"/>
      </rPr>
      <t>°</t>
    </r>
  </si>
  <si>
    <t>22 ATCC RT</t>
  </si>
  <si>
    <r>
      <t>7 ATCC 10</t>
    </r>
    <r>
      <rPr>
        <sz val="11"/>
        <color theme="1"/>
        <rFont val="Calibri"/>
        <family val="2"/>
      </rPr>
      <t>°C</t>
    </r>
  </si>
  <si>
    <t>7 ATCC RT</t>
  </si>
  <si>
    <t>n/a</t>
  </si>
  <si>
    <t>Positive Control (Exp. 1)</t>
  </si>
  <si>
    <t>Positive Control (Exp. 2)</t>
  </si>
  <si>
    <t>*Number before ATCC strain indicates its age</t>
  </si>
  <si>
    <t>Rep1</t>
  </si>
  <si>
    <t>Rep2</t>
  </si>
  <si>
    <t>expression</t>
  </si>
  <si>
    <t>mean</t>
  </si>
  <si>
    <t xml:space="preserve">68 ATCC 10C Control </t>
  </si>
  <si>
    <t xml:space="preserve">68 ATCC10C Control </t>
  </si>
  <si>
    <t>68 ATCC 10C Tissue</t>
  </si>
  <si>
    <t>QPX_SPB</t>
  </si>
  <si>
    <t>LABY A/Y</t>
  </si>
  <si>
    <t>Sample</t>
  </si>
  <si>
    <t>Cq1</t>
  </si>
  <si>
    <t>Cq2</t>
  </si>
  <si>
    <r>
      <t>S-1 10</t>
    </r>
    <r>
      <rPr>
        <sz val="11"/>
        <color indexed="8"/>
        <rFont val="Calibri"/>
        <family val="2"/>
      </rPr>
      <t>°C</t>
    </r>
  </si>
  <si>
    <r>
      <t>81 10</t>
    </r>
    <r>
      <rPr>
        <sz val="11"/>
        <color indexed="8"/>
        <rFont val="Calibri"/>
        <family val="2"/>
      </rPr>
      <t>°C</t>
    </r>
  </si>
  <si>
    <r>
      <t>7 ATCC 10</t>
    </r>
    <r>
      <rPr>
        <sz val="11"/>
        <color indexed="8"/>
        <rFont val="Calibri"/>
        <family val="2"/>
      </rPr>
      <t>°C</t>
    </r>
  </si>
  <si>
    <t>Rep 3</t>
  </si>
  <si>
    <t>Mean</t>
  </si>
  <si>
    <t>Rep1mod</t>
  </si>
  <si>
    <t>SP Exp (norm)</t>
  </si>
  <si>
    <t>SP exp norm fom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</si>
</sst>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5" borderId="1" xfId="0" applyFill="1" applyBorder="1"/>
    <xf numFmtId="164" fontId="0" fillId="0" borderId="0" xfId="0" applyNumberFormat="1"/>
    <xf numFmtId="0" fontId="0" fillId="5" borderId="0" xfId="0" applyFill="1" applyBorder="1"/>
    <xf numFmtId="0" fontId="0" fillId="2" borderId="0" xfId="0" applyFill="1" applyBorder="1"/>
    <xf numFmtId="0" fontId="0" fillId="4" borderId="0" xfId="0" applyFill="1" applyBorder="1"/>
    <xf numFmtId="0" fontId="0" fillId="3" borderId="3" xfId="0" applyFill="1" applyBorder="1"/>
    <xf numFmtId="0" fontId="1" fillId="0" borderId="4" xfId="0" applyFont="1" applyBorder="1"/>
    <xf numFmtId="0" fontId="1" fillId="0" borderId="5" xfId="0" applyFont="1" applyBorder="1"/>
    <xf numFmtId="164" fontId="1" fillId="0" borderId="4" xfId="0" applyNumberFormat="1" applyFont="1" applyFill="1" applyBorder="1"/>
    <xf numFmtId="164" fontId="0" fillId="0" borderId="1" xfId="0" applyNumberFormat="1" applyFill="1" applyBorder="1"/>
    <xf numFmtId="0" fontId="0" fillId="0" borderId="0" xfId="0" applyBorder="1"/>
    <xf numFmtId="164" fontId="0" fillId="0" borderId="0" xfId="0" applyNumberFormat="1" applyBorder="1"/>
    <xf numFmtId="0" fontId="1" fillId="0" borderId="7" xfId="0" applyFont="1" applyBorder="1"/>
    <xf numFmtId="0" fontId="0" fillId="0" borderId="0" xfId="0" applyFill="1"/>
    <xf numFmtId="0" fontId="0" fillId="0" borderId="2" xfId="0" applyFill="1" applyBorder="1"/>
    <xf numFmtId="0" fontId="0" fillId="4" borderId="6" xfId="0" applyFill="1" applyBorder="1"/>
    <xf numFmtId="0" fontId="0" fillId="0" borderId="6" xfId="0" applyBorder="1"/>
    <xf numFmtId="0" fontId="1" fillId="0" borderId="5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5" borderId="2" xfId="0" applyNumberFormat="1" applyFill="1" applyBorder="1"/>
    <xf numFmtId="166" fontId="7" fillId="6" borderId="0" xfId="17" applyNumberFormat="1"/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Good" xfId="17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150" zoomScaleNormal="150" zoomScalePageLayoutView="150" workbookViewId="0">
      <selection activeCell="A22" sqref="A22:K25"/>
    </sheetView>
  </sheetViews>
  <sheetFormatPr baseColWidth="10" defaultColWidth="8.83203125" defaultRowHeight="14" x14ac:dyDescent="0"/>
  <cols>
    <col min="1" max="1" width="22.33203125" customWidth="1"/>
    <col min="2" max="3" width="8.33203125" customWidth="1"/>
    <col min="4" max="4" width="6.5" customWidth="1"/>
    <col min="5" max="5" width="8.83203125" customWidth="1"/>
    <col min="6" max="6" width="8.33203125" customWidth="1"/>
    <col min="7" max="7" width="14.6640625" style="11" customWidth="1"/>
    <col min="8" max="8" width="19.6640625" customWidth="1"/>
    <col min="9" max="9" width="12.5" customWidth="1"/>
    <col min="10" max="10" width="14" customWidth="1"/>
  </cols>
  <sheetData>
    <row r="1" spans="1:14" ht="18">
      <c r="A1" s="30" t="s">
        <v>24</v>
      </c>
      <c r="B1" s="30"/>
      <c r="C1" s="30"/>
      <c r="D1" s="30"/>
      <c r="E1" s="30"/>
      <c r="F1" s="30"/>
      <c r="G1" s="31"/>
      <c r="H1" s="32" t="s">
        <v>25</v>
      </c>
      <c r="I1" s="33"/>
      <c r="J1" s="33"/>
      <c r="K1" s="33"/>
      <c r="M1" t="s">
        <v>35</v>
      </c>
      <c r="N1" t="s">
        <v>36</v>
      </c>
    </row>
    <row r="2" spans="1:14">
      <c r="A2" s="16" t="s">
        <v>0</v>
      </c>
      <c r="B2" s="17" t="s">
        <v>17</v>
      </c>
      <c r="C2" s="22" t="s">
        <v>18</v>
      </c>
      <c r="D2" s="27" t="s">
        <v>32</v>
      </c>
      <c r="E2" s="27" t="s">
        <v>34</v>
      </c>
      <c r="F2" s="17" t="s">
        <v>20</v>
      </c>
      <c r="G2" s="18" t="s">
        <v>19</v>
      </c>
      <c r="H2" s="22" t="s">
        <v>26</v>
      </c>
      <c r="I2" s="17" t="s">
        <v>27</v>
      </c>
      <c r="J2" s="16" t="s">
        <v>28</v>
      </c>
      <c r="K2" s="29" t="s">
        <v>33</v>
      </c>
    </row>
    <row r="3" spans="1:14" ht="15">
      <c r="A3" s="4" t="s">
        <v>5</v>
      </c>
      <c r="B3" s="15">
        <v>29.93</v>
      </c>
      <c r="C3" s="12">
        <v>32.64</v>
      </c>
      <c r="D3" s="26">
        <v>33.14</v>
      </c>
      <c r="E3" s="26">
        <f>B3+3.569</f>
        <v>33.499000000000002</v>
      </c>
      <c r="F3" s="34">
        <f>AVERAGE(C3:E3)</f>
        <v>33.092999999999996</v>
      </c>
      <c r="G3" s="19">
        <f>10^(-(0.3012*F3)+11.434)</f>
        <v>29.267686873809414</v>
      </c>
      <c r="H3" s="6" t="s">
        <v>21</v>
      </c>
      <c r="I3" s="5">
        <v>31.66</v>
      </c>
      <c r="J3" s="4">
        <v>31.65</v>
      </c>
      <c r="K3">
        <f>AVERAGE(I3:J3)</f>
        <v>31.655000000000001</v>
      </c>
      <c r="L3" s="19">
        <f>10^(-(0.3012*K3)+11.434)</f>
        <v>79.343983384313617</v>
      </c>
      <c r="M3">
        <f>G3/L3</f>
        <v>0.36887090394803224</v>
      </c>
      <c r="N3" s="35">
        <f>M3/0.001093</f>
        <v>337.48481605492429</v>
      </c>
    </row>
    <row r="4" spans="1:14" ht="15">
      <c r="A4" s="4" t="s">
        <v>5</v>
      </c>
      <c r="B4" s="5">
        <v>26.94</v>
      </c>
      <c r="C4" s="12">
        <v>30.33</v>
      </c>
      <c r="D4" s="26">
        <v>30.91</v>
      </c>
      <c r="E4" s="26">
        <f t="shared" ref="E4:E10" si="0">B4+3.569</f>
        <v>30.509</v>
      </c>
      <c r="F4" s="34">
        <f t="shared" ref="F4:F10" si="1">AVERAGE(C4:E4)</f>
        <v>30.582999999999998</v>
      </c>
      <c r="G4" s="19">
        <f t="shared" ref="G4:G10" si="2">10^(-(0.3012*F4)+11.434)</f>
        <v>166.87850483725123</v>
      </c>
      <c r="H4" s="6" t="s">
        <v>22</v>
      </c>
      <c r="I4" s="5">
        <v>26.14</v>
      </c>
      <c r="J4" s="4">
        <v>27.56</v>
      </c>
      <c r="K4">
        <f t="shared" ref="K4:K25" si="3">AVERAGE(I4:J4)</f>
        <v>26.85</v>
      </c>
      <c r="L4" s="19">
        <f t="shared" ref="L4:L11" si="4">10^(-(0.3012*K4)+11.434)</f>
        <v>2222.1839166206</v>
      </c>
      <c r="M4">
        <f t="shared" ref="M4:M11" si="5">G4/L4</f>
        <v>7.5096621656335599E-2</v>
      </c>
      <c r="N4" s="35">
        <f>M4/0.001093</f>
        <v>68.706881661789197</v>
      </c>
    </row>
    <row r="5" spans="1:14" ht="15">
      <c r="A5" s="4" t="s">
        <v>6</v>
      </c>
      <c r="B5" s="5">
        <v>35.200000000000003</v>
      </c>
      <c r="C5" s="12" t="s">
        <v>13</v>
      </c>
      <c r="D5" s="26" t="s">
        <v>13</v>
      </c>
      <c r="E5" s="26">
        <f t="shared" si="0"/>
        <v>38.769000000000005</v>
      </c>
      <c r="F5" s="34">
        <f t="shared" si="1"/>
        <v>38.769000000000005</v>
      </c>
      <c r="G5" s="19">
        <f t="shared" si="2"/>
        <v>0.57118553420073381</v>
      </c>
      <c r="H5" s="6" t="s">
        <v>23</v>
      </c>
      <c r="I5" s="5" t="s">
        <v>13</v>
      </c>
      <c r="J5" s="4" t="s">
        <v>13</v>
      </c>
      <c r="L5" s="19"/>
      <c r="N5" s="35">
        <f>M5/0.001093</f>
        <v>0</v>
      </c>
    </row>
    <row r="6" spans="1:14" ht="15">
      <c r="A6" s="4" t="s">
        <v>6</v>
      </c>
      <c r="B6" s="5">
        <v>33.6</v>
      </c>
      <c r="C6" s="12">
        <v>36.450000000000003</v>
      </c>
      <c r="D6" s="26">
        <v>37.1</v>
      </c>
      <c r="E6" s="26">
        <f t="shared" si="0"/>
        <v>37.169000000000004</v>
      </c>
      <c r="F6" s="34">
        <f t="shared" si="1"/>
        <v>36.906333333333343</v>
      </c>
      <c r="G6" s="19">
        <f t="shared" si="2"/>
        <v>2.0787985250014986</v>
      </c>
      <c r="H6" s="6" t="s">
        <v>23</v>
      </c>
      <c r="I6" s="5">
        <v>38.53</v>
      </c>
      <c r="J6" s="4">
        <v>38.729999999999997</v>
      </c>
      <c r="K6">
        <f t="shared" si="3"/>
        <v>38.629999999999995</v>
      </c>
      <c r="L6" s="19">
        <f t="shared" si="4"/>
        <v>0.62899037530231583</v>
      </c>
      <c r="M6">
        <f t="shared" si="5"/>
        <v>3.304976684265402</v>
      </c>
      <c r="N6" s="35">
        <f>M6/0.001093</f>
        <v>3023.7664082940551</v>
      </c>
    </row>
    <row r="7" spans="1:14" ht="15">
      <c r="A7" s="4" t="s">
        <v>7</v>
      </c>
      <c r="B7" s="5">
        <v>32.880000000000003</v>
      </c>
      <c r="C7" s="12">
        <v>37.18</v>
      </c>
      <c r="D7" s="26">
        <v>38.020000000000003</v>
      </c>
      <c r="E7" s="26">
        <f t="shared" si="0"/>
        <v>36.449000000000005</v>
      </c>
      <c r="F7" s="34">
        <f t="shared" si="1"/>
        <v>37.216333333333331</v>
      </c>
      <c r="G7" s="19">
        <f t="shared" si="2"/>
        <v>1.6766422275202022</v>
      </c>
      <c r="H7" s="6" t="s">
        <v>7</v>
      </c>
      <c r="I7" s="5">
        <v>27.5</v>
      </c>
      <c r="J7" s="4">
        <v>27.27</v>
      </c>
      <c r="K7">
        <f t="shared" si="3"/>
        <v>27.384999999999998</v>
      </c>
      <c r="L7" s="19">
        <f t="shared" si="4"/>
        <v>1533.338357563206</v>
      </c>
      <c r="M7">
        <f t="shared" si="5"/>
        <v>1.0934587393905256E-3</v>
      </c>
      <c r="N7" s="35">
        <f>M7/0.001093</f>
        <v>1.0004197066701972</v>
      </c>
    </row>
    <row r="8" spans="1:14" ht="15">
      <c r="A8" s="4" t="s">
        <v>7</v>
      </c>
      <c r="B8" s="5">
        <v>30.34</v>
      </c>
      <c r="C8" s="12">
        <v>33.6</v>
      </c>
      <c r="D8" s="26">
        <v>33.68</v>
      </c>
      <c r="E8" s="26">
        <f t="shared" si="0"/>
        <v>33.908999999999999</v>
      </c>
      <c r="F8" s="34">
        <f t="shared" si="1"/>
        <v>33.729666666666667</v>
      </c>
      <c r="G8" s="19">
        <f t="shared" si="2"/>
        <v>18.820207180155126</v>
      </c>
      <c r="H8" s="6" t="s">
        <v>7</v>
      </c>
      <c r="I8" s="5">
        <v>24.89</v>
      </c>
      <c r="J8" s="4">
        <v>24.07</v>
      </c>
      <c r="K8">
        <f t="shared" si="3"/>
        <v>24.48</v>
      </c>
      <c r="L8" s="19">
        <f t="shared" si="4"/>
        <v>11498.044893690783</v>
      </c>
      <c r="M8">
        <f t="shared" si="5"/>
        <v>1.6368180289922302E-3</v>
      </c>
      <c r="N8" s="35">
        <f>M8/0.001093</f>
        <v>1.4975462296360753</v>
      </c>
    </row>
    <row r="9" spans="1:14" ht="15">
      <c r="A9" s="4" t="s">
        <v>8</v>
      </c>
      <c r="B9" s="5">
        <v>36.31</v>
      </c>
      <c r="C9" s="12">
        <v>37.85</v>
      </c>
      <c r="D9" s="26">
        <v>36.630000000000003</v>
      </c>
      <c r="E9" s="26">
        <f t="shared" si="0"/>
        <v>39.879000000000005</v>
      </c>
      <c r="F9" s="34">
        <f t="shared" si="1"/>
        <v>38.119666666666667</v>
      </c>
      <c r="G9" s="19">
        <f t="shared" si="2"/>
        <v>0.89609984045423596</v>
      </c>
      <c r="H9" s="6" t="s">
        <v>8</v>
      </c>
      <c r="I9" s="5">
        <v>37.119999999999997</v>
      </c>
      <c r="J9" s="4">
        <v>37.35</v>
      </c>
      <c r="K9">
        <f t="shared" si="3"/>
        <v>37.234999999999999</v>
      </c>
      <c r="L9" s="19">
        <f t="shared" si="4"/>
        <v>1.6550762245176101</v>
      </c>
      <c r="M9">
        <f t="shared" si="5"/>
        <v>0.54142511817871952</v>
      </c>
      <c r="N9" s="35">
        <f>M9/0.001093</f>
        <v>495.35692422572691</v>
      </c>
    </row>
    <row r="10" spans="1:14">
      <c r="A10" s="4" t="s">
        <v>8</v>
      </c>
      <c r="B10" s="5">
        <v>33.07</v>
      </c>
      <c r="C10" s="12" t="s">
        <v>13</v>
      </c>
      <c r="D10" s="26">
        <v>39.29</v>
      </c>
      <c r="E10" s="26">
        <f t="shared" si="0"/>
        <v>36.639000000000003</v>
      </c>
      <c r="F10" s="34">
        <f t="shared" si="1"/>
        <v>37.964500000000001</v>
      </c>
      <c r="G10" s="19">
        <f t="shared" si="2"/>
        <v>0.99791281549177702</v>
      </c>
      <c r="H10" s="6" t="s">
        <v>8</v>
      </c>
      <c r="I10" s="5" t="s">
        <v>13</v>
      </c>
      <c r="J10" s="4" t="s">
        <v>13</v>
      </c>
      <c r="L10" s="19"/>
    </row>
    <row r="11" spans="1:14">
      <c r="A11" s="4"/>
      <c r="B11" s="5"/>
      <c r="C11" s="12"/>
      <c r="D11" s="26"/>
      <c r="E11" s="26"/>
      <c r="F11" s="9"/>
      <c r="G11" s="19"/>
      <c r="H11" s="6"/>
      <c r="I11" s="5"/>
      <c r="J11" s="4"/>
      <c r="L11" s="19"/>
    </row>
    <row r="12" spans="1:14">
      <c r="A12" s="2" t="s">
        <v>9</v>
      </c>
      <c r="B12" s="3">
        <v>29.38</v>
      </c>
      <c r="C12" s="13">
        <v>29.46</v>
      </c>
      <c r="D12" s="26"/>
      <c r="E12" s="26"/>
      <c r="F12" s="9">
        <f t="shared" ref="F4:F25" si="6">AVERAGE(B12:D12)</f>
        <v>29.42</v>
      </c>
      <c r="G12" s="19">
        <f>10^(-(0.3012*F12)+11.434)</f>
        <v>373.84880777910354</v>
      </c>
      <c r="H12" s="23"/>
      <c r="I12" s="24"/>
      <c r="J12" s="28"/>
    </row>
    <row r="13" spans="1:14">
      <c r="A13" s="2" t="s">
        <v>10</v>
      </c>
      <c r="B13" s="3">
        <v>33.64</v>
      </c>
      <c r="C13" s="13">
        <v>33.71</v>
      </c>
      <c r="D13" s="26"/>
      <c r="E13" s="26"/>
      <c r="F13" s="9">
        <f t="shared" si="6"/>
        <v>33.674999999999997</v>
      </c>
      <c r="G13" s="19">
        <f>10^(-(0.3012*F13)+11.434)</f>
        <v>19.547445007039851</v>
      </c>
      <c r="H13" s="23"/>
      <c r="I13" s="24"/>
      <c r="J13" s="28"/>
    </row>
    <row r="14" spans="1:14">
      <c r="A14" s="7" t="s">
        <v>1</v>
      </c>
      <c r="B14" s="8" t="s">
        <v>13</v>
      </c>
      <c r="C14" s="14" t="s">
        <v>13</v>
      </c>
      <c r="D14" s="26" t="s">
        <v>13</v>
      </c>
      <c r="E14" s="26"/>
      <c r="F14" s="9"/>
      <c r="G14" s="19"/>
      <c r="H14" s="7" t="s">
        <v>29</v>
      </c>
      <c r="I14" s="8" t="s">
        <v>13</v>
      </c>
      <c r="J14" s="7" t="s">
        <v>13</v>
      </c>
    </row>
    <row r="15" spans="1:14">
      <c r="A15" s="7" t="s">
        <v>1</v>
      </c>
      <c r="B15" s="8" t="s">
        <v>13</v>
      </c>
      <c r="C15" s="14" t="s">
        <v>13</v>
      </c>
      <c r="D15" s="26">
        <v>39.090000000000003</v>
      </c>
      <c r="E15" s="26"/>
      <c r="F15" s="9">
        <f t="shared" si="6"/>
        <v>39.090000000000003</v>
      </c>
      <c r="G15" s="19"/>
      <c r="H15" s="7" t="s">
        <v>29</v>
      </c>
      <c r="I15" s="8" t="s">
        <v>13</v>
      </c>
      <c r="J15" s="7" t="s">
        <v>13</v>
      </c>
    </row>
    <row r="16" spans="1:14">
      <c r="A16" s="7" t="s">
        <v>2</v>
      </c>
      <c r="B16" s="25" t="s">
        <v>13</v>
      </c>
      <c r="C16" s="25" t="s">
        <v>13</v>
      </c>
      <c r="D16" s="26" t="s">
        <v>13</v>
      </c>
      <c r="E16" s="26"/>
      <c r="F16" s="9"/>
      <c r="G16" s="19"/>
      <c r="H16" s="7" t="s">
        <v>2</v>
      </c>
      <c r="I16" s="8" t="s">
        <v>13</v>
      </c>
      <c r="J16" s="7" t="s">
        <v>13</v>
      </c>
    </row>
    <row r="17" spans="1:11">
      <c r="A17" s="7" t="s">
        <v>2</v>
      </c>
      <c r="B17" s="14" t="s">
        <v>13</v>
      </c>
      <c r="C17" s="25" t="s">
        <v>13</v>
      </c>
      <c r="D17" s="26" t="s">
        <v>13</v>
      </c>
      <c r="E17" s="26"/>
      <c r="F17" s="9"/>
      <c r="G17" s="19"/>
      <c r="H17" s="7" t="s">
        <v>2</v>
      </c>
      <c r="I17" s="8" t="s">
        <v>13</v>
      </c>
      <c r="J17" s="7" t="s">
        <v>13</v>
      </c>
    </row>
    <row r="18" spans="1:11">
      <c r="A18" s="7" t="s">
        <v>3</v>
      </c>
      <c r="B18" s="25">
        <v>39.299999999999997</v>
      </c>
      <c r="C18" s="25" t="s">
        <v>13</v>
      </c>
      <c r="D18" s="26" t="s">
        <v>13</v>
      </c>
      <c r="E18" s="26"/>
      <c r="F18" s="9">
        <f t="shared" si="6"/>
        <v>39.299999999999997</v>
      </c>
      <c r="G18" s="19"/>
      <c r="H18" s="7" t="s">
        <v>30</v>
      </c>
      <c r="I18" s="8" t="s">
        <v>13</v>
      </c>
      <c r="J18" s="7" t="s">
        <v>13</v>
      </c>
    </row>
    <row r="19" spans="1:11">
      <c r="A19" s="7" t="s">
        <v>3</v>
      </c>
      <c r="B19" s="14" t="s">
        <v>13</v>
      </c>
      <c r="C19" s="25" t="s">
        <v>13</v>
      </c>
      <c r="D19" s="26" t="s">
        <v>13</v>
      </c>
      <c r="E19" s="26"/>
      <c r="F19" s="9"/>
      <c r="G19" s="19"/>
      <c r="H19" s="7" t="s">
        <v>30</v>
      </c>
      <c r="I19" s="8" t="s">
        <v>13</v>
      </c>
      <c r="J19" s="7" t="s">
        <v>13</v>
      </c>
    </row>
    <row r="20" spans="1:11">
      <c r="A20" s="7" t="s">
        <v>4</v>
      </c>
      <c r="B20" s="25" t="s">
        <v>13</v>
      </c>
      <c r="C20" s="25" t="s">
        <v>13</v>
      </c>
      <c r="D20" s="26" t="s">
        <v>13</v>
      </c>
      <c r="E20" s="26"/>
      <c r="F20" s="9"/>
      <c r="G20" s="19"/>
      <c r="H20" s="7" t="s">
        <v>4</v>
      </c>
      <c r="I20" s="8" t="s">
        <v>13</v>
      </c>
      <c r="J20" s="7" t="s">
        <v>13</v>
      </c>
    </row>
    <row r="21" spans="1:11">
      <c r="A21" s="7" t="s">
        <v>4</v>
      </c>
      <c r="B21" s="14" t="s">
        <v>13</v>
      </c>
      <c r="C21" s="25" t="s">
        <v>13</v>
      </c>
      <c r="D21" s="26">
        <v>37.33</v>
      </c>
      <c r="E21" s="26"/>
      <c r="F21" s="9">
        <f t="shared" si="6"/>
        <v>37.33</v>
      </c>
      <c r="G21" s="19"/>
      <c r="H21" s="7" t="s">
        <v>4</v>
      </c>
      <c r="I21" s="8" t="s">
        <v>13</v>
      </c>
      <c r="J21" s="7" t="s">
        <v>13</v>
      </c>
    </row>
    <row r="22" spans="1:11">
      <c r="A22" s="7" t="s">
        <v>11</v>
      </c>
      <c r="B22" s="25" t="s">
        <v>13</v>
      </c>
      <c r="C22" s="25">
        <v>39.97</v>
      </c>
      <c r="D22" s="26" t="s">
        <v>13</v>
      </c>
      <c r="E22" s="26"/>
      <c r="F22" s="9">
        <f t="shared" si="6"/>
        <v>39.97</v>
      </c>
      <c r="G22" s="19"/>
      <c r="H22" s="7" t="s">
        <v>31</v>
      </c>
      <c r="I22" s="8" t="s">
        <v>13</v>
      </c>
      <c r="J22" s="7" t="s">
        <v>13</v>
      </c>
    </row>
    <row r="23" spans="1:11">
      <c r="A23" s="7" t="s">
        <v>11</v>
      </c>
      <c r="B23" s="14">
        <v>35.03</v>
      </c>
      <c r="C23" s="25">
        <v>38.32</v>
      </c>
      <c r="D23" s="26">
        <v>37.159999999999997</v>
      </c>
      <c r="E23" s="26"/>
      <c r="F23" s="9">
        <f t="shared" si="6"/>
        <v>36.836666666666666</v>
      </c>
      <c r="G23" s="19"/>
      <c r="H23" s="7" t="s">
        <v>31</v>
      </c>
      <c r="I23" s="8">
        <v>36.299999999999997</v>
      </c>
      <c r="J23" s="7">
        <v>36.369999999999997</v>
      </c>
      <c r="K23">
        <f t="shared" si="3"/>
        <v>36.334999999999994</v>
      </c>
    </row>
    <row r="24" spans="1:11">
      <c r="A24" s="7" t="s">
        <v>12</v>
      </c>
      <c r="B24" s="25" t="s">
        <v>13</v>
      </c>
      <c r="C24" s="25" t="s">
        <v>13</v>
      </c>
      <c r="D24" s="26" t="s">
        <v>13</v>
      </c>
      <c r="E24" s="26"/>
      <c r="F24" s="9"/>
      <c r="G24" s="19"/>
      <c r="H24" s="7" t="s">
        <v>12</v>
      </c>
      <c r="I24" s="8">
        <v>33.43</v>
      </c>
      <c r="J24" s="7">
        <v>33.06</v>
      </c>
      <c r="K24">
        <f t="shared" si="3"/>
        <v>33.245000000000005</v>
      </c>
    </row>
    <row r="25" spans="1:11">
      <c r="A25" s="7" t="s">
        <v>12</v>
      </c>
      <c r="B25" s="14">
        <v>36.18</v>
      </c>
      <c r="C25" s="25" t="s">
        <v>13</v>
      </c>
      <c r="D25" s="26" t="s">
        <v>13</v>
      </c>
      <c r="E25" s="26"/>
      <c r="F25" s="9">
        <f t="shared" si="6"/>
        <v>36.18</v>
      </c>
      <c r="G25" s="19"/>
      <c r="H25" s="7" t="s">
        <v>12</v>
      </c>
      <c r="I25" s="8">
        <v>37.96</v>
      </c>
      <c r="J25" s="7">
        <v>38.06</v>
      </c>
      <c r="K25">
        <f t="shared" si="3"/>
        <v>38.010000000000005</v>
      </c>
    </row>
    <row r="26" spans="1:11">
      <c r="A26" s="10" t="s">
        <v>14</v>
      </c>
      <c r="B26" s="9">
        <v>23.6</v>
      </c>
      <c r="C26" s="12">
        <v>22.89</v>
      </c>
      <c r="D26" s="26"/>
      <c r="E26" s="26"/>
      <c r="F26" s="9"/>
      <c r="G26" s="19"/>
      <c r="J26" s="1"/>
    </row>
    <row r="27" spans="1:11">
      <c r="A27" s="10" t="s">
        <v>15</v>
      </c>
      <c r="B27" s="9">
        <v>18.02</v>
      </c>
      <c r="C27" s="12"/>
      <c r="D27" s="26"/>
      <c r="E27" s="26"/>
      <c r="F27" s="9"/>
      <c r="G27" s="19"/>
      <c r="J27" s="1"/>
    </row>
    <row r="28" spans="1:11">
      <c r="A28" s="20"/>
      <c r="B28" s="20"/>
      <c r="C28" s="20"/>
      <c r="D28" s="20"/>
      <c r="E28" s="20"/>
      <c r="F28" s="20"/>
      <c r="G28" s="21"/>
    </row>
    <row r="29" spans="1:11">
      <c r="A29" s="20"/>
      <c r="B29" s="20"/>
      <c r="C29" s="20"/>
      <c r="D29" s="20"/>
      <c r="E29" s="20"/>
      <c r="F29" s="20"/>
      <c r="G29" s="21"/>
    </row>
    <row r="30" spans="1:11">
      <c r="A30" s="20"/>
      <c r="B30" s="20"/>
      <c r="C30" s="20"/>
      <c r="D30" s="20"/>
      <c r="E30" s="20"/>
      <c r="F30" s="20"/>
      <c r="G30" s="21"/>
    </row>
    <row r="31" spans="1:11">
      <c r="A31" s="20"/>
      <c r="B31" s="20"/>
      <c r="C31" s="20"/>
      <c r="D31" s="20"/>
      <c r="E31" s="20"/>
      <c r="F31" s="20"/>
      <c r="G31" s="21"/>
    </row>
    <row r="32" spans="1:11">
      <c r="A32" s="20"/>
      <c r="B32" s="20"/>
      <c r="C32" s="20"/>
      <c r="D32" s="20"/>
      <c r="E32" s="20"/>
      <c r="F32" s="20"/>
      <c r="G32" s="21"/>
    </row>
    <row r="33" spans="1:7">
      <c r="A33" s="20"/>
      <c r="B33" s="20"/>
      <c r="C33" s="20"/>
      <c r="D33" s="20"/>
      <c r="E33" s="20"/>
      <c r="F33" s="20"/>
      <c r="G33" s="21"/>
    </row>
    <row r="34" spans="1:7">
      <c r="A34" s="20"/>
      <c r="B34" s="20"/>
      <c r="C34" s="20"/>
      <c r="D34" s="20"/>
      <c r="E34" s="20"/>
      <c r="F34" s="20"/>
      <c r="G34" s="21"/>
    </row>
    <row r="35" spans="1:7">
      <c r="A35" s="20"/>
      <c r="B35" s="20"/>
      <c r="C35" s="20"/>
      <c r="D35" s="20"/>
      <c r="E35" s="20"/>
      <c r="F35" s="20"/>
      <c r="G35" s="21" t="s">
        <v>16</v>
      </c>
    </row>
    <row r="36" spans="1:7">
      <c r="A36" s="20"/>
      <c r="B36" s="20"/>
      <c r="C36" s="20"/>
      <c r="D36" s="20"/>
      <c r="E36" s="20"/>
      <c r="F36" s="20"/>
      <c r="G36" s="21"/>
    </row>
    <row r="37" spans="1:7">
      <c r="A37" s="20"/>
      <c r="B37" s="20"/>
      <c r="C37" s="20"/>
      <c r="D37" s="20"/>
      <c r="E37" s="20"/>
      <c r="F37" s="20"/>
      <c r="G37" s="21"/>
    </row>
    <row r="38" spans="1:7">
      <c r="A38" s="20"/>
      <c r="B38" s="20"/>
      <c r="C38" s="20"/>
      <c r="D38" s="20"/>
      <c r="E38" s="20"/>
      <c r="F38" s="20"/>
      <c r="G38" s="21"/>
    </row>
    <row r="39" spans="1:7">
      <c r="A39" s="20"/>
      <c r="B39" s="20"/>
      <c r="C39" s="20"/>
      <c r="D39" s="20"/>
      <c r="E39" s="20"/>
      <c r="F39" s="20"/>
      <c r="G39" s="21"/>
    </row>
    <row r="40" spans="1:7">
      <c r="A40" s="20"/>
      <c r="B40" s="20"/>
      <c r="C40" s="20"/>
      <c r="D40" s="20"/>
      <c r="E40" s="20"/>
      <c r="F40" s="20"/>
      <c r="G40" s="21"/>
    </row>
  </sheetData>
  <mergeCells count="2">
    <mergeCell ref="A1:G1"/>
    <mergeCell ref="H1:K1"/>
  </mergeCells>
  <conditionalFormatting sqref="G2:G104857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{769B3AB3-139D-6D4F-A90F-F72508F1146F}</x14:id>
        </ext>
      </extLst>
    </cfRule>
  </conditionalFormatting>
  <conditionalFormatting sqref="L3:L1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{ACEB9FB1-B9B1-7541-96C8-712BD096F99A}</x14:id>
        </ext>
      </extLst>
    </cfRule>
  </conditionalFormatting>
  <conditionalFormatting sqref="M1:M1048576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{C81E6E58-7E0A-D04A-B696-E23EEDDC713F}</x14:id>
        </ext>
      </extLs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9B3AB3-139D-6D4F-A90F-F72508F114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G2:G1048576</xm:sqref>
        </x14:conditionalFormatting>
        <x14:conditionalFormatting xmlns:xm="http://schemas.microsoft.com/office/excel/2006/main">
          <x14:cfRule type="dataBar" id="{ACEB9FB1-B9B1-7541-96C8-712BD096F9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L3:L11</xm:sqref>
        </x14:conditionalFormatting>
        <x14:conditionalFormatting xmlns:xm="http://schemas.microsoft.com/office/excel/2006/main">
          <x14:cfRule type="dataBar" id="{C81E6E58-7E0A-D04A-B696-E23EEDDC713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M1:M1048576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Steven Roberts</cp:lastModifiedBy>
  <dcterms:created xsi:type="dcterms:W3CDTF">2011-05-18T20:58:36Z</dcterms:created>
  <dcterms:modified xsi:type="dcterms:W3CDTF">2011-05-25T18:30:07Z</dcterms:modified>
</cp:coreProperties>
</file>